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0B52EB4D-5463-4119-86E1-1C56EC3668D2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N17" i="1"/>
  <c r="O17" i="1"/>
  <c r="P17" i="1"/>
  <c r="M17" i="1"/>
  <c r="N20" i="1"/>
  <c r="O20" i="1"/>
  <c r="M20" i="1"/>
  <c r="L20" i="1"/>
  <c r="D46" i="1"/>
  <c r="E46" i="1"/>
  <c r="F46" i="1"/>
  <c r="J46" i="1" s="1"/>
  <c r="G46" i="1"/>
  <c r="H46" i="1"/>
  <c r="C46" i="1"/>
  <c r="A56" i="1"/>
  <c r="J31" i="1"/>
  <c r="J32" i="1"/>
  <c r="J33" i="1"/>
  <c r="J34" i="1"/>
  <c r="J35" i="1"/>
  <c r="J36" i="1"/>
  <c r="J37" i="1"/>
  <c r="J38" i="1"/>
  <c r="J39" i="1"/>
  <c r="J40" i="1"/>
  <c r="J41" i="1"/>
  <c r="J42" i="1"/>
  <c r="J30" i="1"/>
  <c r="D50" i="1"/>
  <c r="E50" i="1"/>
  <c r="F50" i="1"/>
  <c r="G50" i="1"/>
  <c r="H50" i="1"/>
  <c r="C50" i="1"/>
  <c r="D49" i="1"/>
  <c r="E49" i="1"/>
  <c r="F49" i="1"/>
  <c r="G49" i="1"/>
  <c r="H49" i="1"/>
  <c r="C49" i="1"/>
  <c r="H53" i="1"/>
  <c r="G53" i="1"/>
  <c r="J54" i="1" s="1"/>
  <c r="F53" i="1"/>
  <c r="E53" i="1"/>
  <c r="D53" i="1"/>
  <c r="C53" i="1"/>
  <c r="M12" i="1"/>
  <c r="Q6" i="1" s="1"/>
  <c r="L12" i="1"/>
  <c r="C29" i="1"/>
  <c r="H29" i="1"/>
  <c r="N5" i="1"/>
  <c r="O5" i="1" s="1"/>
  <c r="P5" i="1" s="1"/>
  <c r="N10" i="1"/>
  <c r="O10" i="1" s="1"/>
  <c r="P10" i="1" s="1"/>
  <c r="N11" i="1"/>
  <c r="O11" i="1" s="1"/>
  <c r="P11" i="1" s="1"/>
  <c r="N9" i="1"/>
  <c r="O9" i="1" s="1"/>
  <c r="P9" i="1" s="1"/>
  <c r="N6" i="1"/>
  <c r="O6" i="1" s="1"/>
  <c r="P6" i="1" s="1"/>
  <c r="L21" i="1" l="1"/>
  <c r="N21" i="1"/>
  <c r="N22" i="1" s="1"/>
  <c r="N23" i="1" s="1"/>
  <c r="N24" i="1" s="1"/>
  <c r="O21" i="1"/>
  <c r="O22" i="1" s="1"/>
  <c r="O23" i="1" s="1"/>
  <c r="O24" i="1" s="1"/>
  <c r="M21" i="1"/>
  <c r="M22" i="1" s="1"/>
  <c r="M23" i="1" s="1"/>
  <c r="M24" i="1" s="1"/>
  <c r="L23" i="1"/>
  <c r="L24" i="1"/>
  <c r="L22" i="1"/>
  <c r="P20" i="1"/>
  <c r="J50" i="1"/>
  <c r="E51" i="1"/>
  <c r="F51" i="1"/>
  <c r="J49" i="1"/>
  <c r="G51" i="1"/>
  <c r="D51" i="1"/>
  <c r="C51" i="1"/>
  <c r="H51" i="1"/>
  <c r="P12" i="1"/>
  <c r="N12" i="1"/>
  <c r="O12" i="1"/>
  <c r="Q9" i="1"/>
  <c r="Q5" i="1"/>
  <c r="Q11" i="1"/>
  <c r="Q10" i="1"/>
  <c r="G54" i="1" l="1"/>
  <c r="G55" i="1"/>
  <c r="G52" i="1"/>
  <c r="F54" i="1"/>
  <c r="F55" i="1"/>
  <c r="F52" i="1"/>
  <c r="C54" i="1"/>
  <c r="C52" i="1"/>
  <c r="C55" i="1"/>
  <c r="E54" i="1"/>
  <c r="E55" i="1"/>
  <c r="E52" i="1"/>
  <c r="D54" i="1"/>
  <c r="D55" i="1"/>
  <c r="D52" i="1"/>
  <c r="H54" i="1"/>
  <c r="H52" i="1"/>
  <c r="H55" i="1"/>
  <c r="J51" i="1"/>
  <c r="J55" i="1" l="1"/>
</calcChain>
</file>

<file path=xl/sharedStrings.xml><?xml version="1.0" encoding="utf-8"?>
<sst xmlns="http://schemas.openxmlformats.org/spreadsheetml/2006/main" count="62" uniqueCount="57">
  <si>
    <t>Acide gras</t>
  </si>
  <si>
    <t>%</t>
  </si>
  <si>
    <t>Monoinsaturés</t>
  </si>
  <si>
    <t>Polyinsaturés</t>
  </si>
  <si>
    <t>EPA + DHA</t>
  </si>
  <si>
    <t>Acides gras saturés</t>
  </si>
  <si>
    <t>huile d'olive</t>
  </si>
  <si>
    <t>olive</t>
  </si>
  <si>
    <t>colza</t>
  </si>
  <si>
    <t>rapport souhaité O 6 / O3</t>
  </si>
  <si>
    <t>beurre 80%MG demi sel</t>
  </si>
  <si>
    <t>TOTAUX</t>
  </si>
  <si>
    <t>huile de colza</t>
  </si>
  <si>
    <t>huile de tournesol</t>
  </si>
  <si>
    <t>huile de noix</t>
  </si>
  <si>
    <t>huile d'arachide</t>
  </si>
  <si>
    <t>huile de foie de morue</t>
  </si>
  <si>
    <t>pourcentages</t>
  </si>
  <si>
    <t>noix séchée</t>
  </si>
  <si>
    <t>noix de pécan</t>
  </si>
  <si>
    <t>noix du brésil</t>
  </si>
  <si>
    <t>noix de cajou</t>
  </si>
  <si>
    <t>total</t>
  </si>
  <si>
    <t>but 1800 Kcal</t>
  </si>
  <si>
    <t>rapport</t>
  </si>
  <si>
    <t>rapport 6/3</t>
  </si>
  <si>
    <t>diminution</t>
  </si>
  <si>
    <t>Emmental</t>
  </si>
  <si>
    <t>lait entier en poudre</t>
  </si>
  <si>
    <t>rapport Oméga 6/3</t>
  </si>
  <si>
    <t>cacahuètes grillées</t>
  </si>
  <si>
    <t>mélange noix, cacahouète</t>
  </si>
  <si>
    <t>amandes grillées</t>
  </si>
  <si>
    <t>O6</t>
  </si>
  <si>
    <t>O3</t>
  </si>
  <si>
    <t>o6/o3</t>
  </si>
  <si>
    <t>pour 100 g</t>
  </si>
  <si>
    <t xml:space="preserve"> g  / jour pour un métabolisme de X Kcal</t>
  </si>
  <si>
    <t>Omega 9 - Acide oléique</t>
  </si>
  <si>
    <t>Oméga 6 - Acide linoéique</t>
  </si>
  <si>
    <t>Tot AG poly Ins</t>
  </si>
  <si>
    <t>margarine 30-40%MG</t>
  </si>
  <si>
    <t>Oméga 3 - Acide Alpha linolénique</t>
  </si>
  <si>
    <t>Composition en corps gras</t>
  </si>
  <si>
    <t>Besoins journaliers en fonction du métabolisme de base</t>
  </si>
  <si>
    <t>AG = Acide gras    Ins = insaturés      A =  Acide       O = Oméga</t>
  </si>
  <si>
    <t>O 9  AG mono Ins</t>
  </si>
  <si>
    <t>O 6       A Linoéique</t>
  </si>
  <si>
    <t>O 3        A Linolénique</t>
  </si>
  <si>
    <t>Kcal</t>
  </si>
  <si>
    <t xml:space="preserve"> </t>
  </si>
  <si>
    <t>Kcal / Jour</t>
  </si>
  <si>
    <t>Apports en fonction du métabolisme</t>
  </si>
  <si>
    <t>mélange d'Huile 1/3 olive, 2/3 colza</t>
  </si>
  <si>
    <t>Poly Ins</t>
  </si>
  <si>
    <t>but conseillé pour 1800 Kcal</t>
  </si>
  <si>
    <t>Kcal /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</si>
</sst>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1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2" fontId="1" fillId="0" borderId="0" xfId="0" applyNumberFormat="1" applyFont="1"/>
    <xf numFmtId="164" fontId="2" fillId="0" borderId="0" xfId="0" applyNumberFormat="1" applyFont="1" applyBorder="1"/>
    <xf numFmtId="1" fontId="1" fillId="0" borderId="0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/>
    <xf numFmtId="2" fontId="1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1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0" fontId="1" fillId="0" borderId="5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4"/>
  <sheetViews>
    <sheetView tabSelected="1" workbookViewId="0">
      <selection activeCell="Q35" sqref="Q35"/>
    </sheetView>
  </sheetViews>
  <sheetFormatPr baseColWidth="10" defaultColWidth="9.140625" defaultRowHeight="18.75" x14ac:dyDescent="0.3"/>
  <cols>
    <col min="1" max="1" width="4.28515625" style="1" customWidth="1"/>
    <col min="2" max="2" width="29.140625" style="1" customWidth="1"/>
    <col min="3" max="3" width="9.140625" style="1"/>
    <col min="4" max="4" width="7.5703125" style="1" customWidth="1"/>
    <col min="5" max="5" width="9.28515625" style="1" customWidth="1"/>
    <col min="6" max="6" width="9.140625" style="1"/>
    <col min="7" max="7" width="9.140625" style="2"/>
    <col min="8" max="8" width="9.140625" style="1"/>
    <col min="9" max="9" width="6.85546875" style="1" customWidth="1"/>
    <col min="10" max="10" width="9.140625" style="1" hidden="1" customWidth="1"/>
    <col min="11" max="11" width="23.85546875" style="1" customWidth="1"/>
    <col min="12" max="12" width="9.140625" style="1"/>
    <col min="13" max="13" width="9.7109375" style="1" customWidth="1"/>
    <col min="14" max="15" width="9.140625" style="1"/>
    <col min="16" max="16" width="8.42578125" style="1" customWidth="1"/>
    <col min="17" max="17" width="11" style="1" customWidth="1"/>
    <col min="18" max="21" width="9.140625" style="1"/>
    <col min="22" max="22" width="10.7109375" style="1" customWidth="1"/>
    <col min="23" max="16384" width="9.140625" style="1"/>
  </cols>
  <sheetData>
    <row r="2" spans="11:17" x14ac:dyDescent="0.3">
      <c r="K2" s="59" t="s">
        <v>44</v>
      </c>
      <c r="L2" s="59"/>
      <c r="M2" s="59"/>
      <c r="N2" s="59"/>
      <c r="O2" s="59"/>
      <c r="P2" s="59"/>
    </row>
    <row r="3" spans="11:17" x14ac:dyDescent="0.3">
      <c r="K3" s="63" t="s">
        <v>0</v>
      </c>
      <c r="L3" s="62" t="s">
        <v>37</v>
      </c>
      <c r="M3" s="62"/>
      <c r="N3" s="62"/>
      <c r="O3" s="62"/>
      <c r="P3" s="62"/>
      <c r="Q3" s="2"/>
    </row>
    <row r="4" spans="11:17" x14ac:dyDescent="0.3">
      <c r="K4" s="63"/>
      <c r="L4" s="3">
        <v>1800</v>
      </c>
      <c r="M4" s="3">
        <v>2400</v>
      </c>
      <c r="N4" s="3">
        <v>2800</v>
      </c>
      <c r="O4" s="3">
        <v>3200</v>
      </c>
      <c r="P4" s="3">
        <v>3600</v>
      </c>
      <c r="Q4" s="4" t="s">
        <v>1</v>
      </c>
    </row>
    <row r="5" spans="11:17" x14ac:dyDescent="0.3">
      <c r="K5" s="35" t="s">
        <v>5</v>
      </c>
      <c r="L5" s="6">
        <v>22</v>
      </c>
      <c r="M5" s="6">
        <v>29</v>
      </c>
      <c r="N5" s="6">
        <f t="shared" ref="N5:P6" si="0">M5*(N$4/M$4)</f>
        <v>33.833333333333336</v>
      </c>
      <c r="O5" s="6">
        <f t="shared" si="0"/>
        <v>38.666666666666664</v>
      </c>
      <c r="P5" s="6">
        <f t="shared" si="0"/>
        <v>43.5</v>
      </c>
      <c r="Q5" s="4">
        <f>M5/M$12</f>
        <v>0.32620922384701911</v>
      </c>
    </row>
    <row r="6" spans="11:17" x14ac:dyDescent="0.3">
      <c r="K6" s="35" t="s">
        <v>2</v>
      </c>
      <c r="L6" s="60">
        <v>34</v>
      </c>
      <c r="M6" s="60">
        <v>45</v>
      </c>
      <c r="N6" s="60">
        <f t="shared" si="0"/>
        <v>52.5</v>
      </c>
      <c r="O6" s="60">
        <f t="shared" si="0"/>
        <v>60</v>
      </c>
      <c r="P6" s="60">
        <f t="shared" si="0"/>
        <v>67.5</v>
      </c>
      <c r="Q6" s="47">
        <f>M6/M$12</f>
        <v>0.50618672665916753</v>
      </c>
    </row>
    <row r="7" spans="11:17" ht="37.5" x14ac:dyDescent="0.3">
      <c r="K7" s="35" t="s">
        <v>38</v>
      </c>
      <c r="L7" s="61"/>
      <c r="M7" s="61"/>
      <c r="N7" s="61"/>
      <c r="O7" s="61"/>
      <c r="P7" s="61"/>
      <c r="Q7" s="48"/>
    </row>
    <row r="8" spans="11:17" x14ac:dyDescent="0.3">
      <c r="K8" s="35" t="s">
        <v>3</v>
      </c>
      <c r="L8" s="6"/>
      <c r="M8" s="6"/>
      <c r="N8" s="6"/>
      <c r="O8" s="6"/>
      <c r="P8" s="6"/>
      <c r="Q8" s="4"/>
    </row>
    <row r="9" spans="11:17" ht="37.5" x14ac:dyDescent="0.3">
      <c r="K9" s="35" t="s">
        <v>39</v>
      </c>
      <c r="L9" s="6">
        <v>8</v>
      </c>
      <c r="M9" s="6">
        <v>10.7</v>
      </c>
      <c r="N9" s="6">
        <f t="shared" ref="N9:P11" si="1">M9*(N$4/M$4)</f>
        <v>12.483333333333333</v>
      </c>
      <c r="O9" s="6">
        <f t="shared" si="1"/>
        <v>14.266666666666666</v>
      </c>
      <c r="P9" s="6">
        <f t="shared" si="1"/>
        <v>16.049999999999997</v>
      </c>
      <c r="Q9" s="4">
        <f>M9/M$12</f>
        <v>0.12035995500562428</v>
      </c>
    </row>
    <row r="10" spans="11:17" ht="37.5" x14ac:dyDescent="0.3">
      <c r="K10" s="35" t="s">
        <v>42</v>
      </c>
      <c r="L10" s="6">
        <v>2.4</v>
      </c>
      <c r="M10" s="6">
        <v>3.2</v>
      </c>
      <c r="N10" s="6">
        <f t="shared" si="1"/>
        <v>3.7333333333333338</v>
      </c>
      <c r="O10" s="6">
        <f t="shared" si="1"/>
        <v>4.2666666666666666</v>
      </c>
      <c r="P10" s="6">
        <f t="shared" si="1"/>
        <v>4.8</v>
      </c>
      <c r="Q10" s="4">
        <f>M10/M$12</f>
        <v>3.5995500562429693E-2</v>
      </c>
    </row>
    <row r="11" spans="11:17" x14ac:dyDescent="0.3">
      <c r="K11" s="35" t="s">
        <v>4</v>
      </c>
      <c r="L11" s="6">
        <v>0.8</v>
      </c>
      <c r="M11" s="6">
        <v>1</v>
      </c>
      <c r="N11" s="6">
        <f t="shared" si="1"/>
        <v>1.1666666666666667</v>
      </c>
      <c r="O11" s="6">
        <f t="shared" si="1"/>
        <v>1.3333333333333333</v>
      </c>
      <c r="P11" s="6">
        <f t="shared" si="1"/>
        <v>1.5</v>
      </c>
      <c r="Q11" s="4">
        <f>M11/M$12</f>
        <v>1.1248593925759279E-2</v>
      </c>
    </row>
    <row r="12" spans="11:17" x14ac:dyDescent="0.3">
      <c r="K12" s="3" t="s">
        <v>11</v>
      </c>
      <c r="L12" s="7">
        <f>SUM(L5:L11)</f>
        <v>67.2</v>
      </c>
      <c r="M12" s="7">
        <f t="shared" ref="M12:P12" si="2">SUM(M5:M11)</f>
        <v>88.9</v>
      </c>
      <c r="N12" s="7">
        <f t="shared" si="2"/>
        <v>103.71666666666668</v>
      </c>
      <c r="O12" s="7">
        <f t="shared" si="2"/>
        <v>118.53333333333332</v>
      </c>
      <c r="P12" s="7">
        <f t="shared" si="2"/>
        <v>133.35</v>
      </c>
      <c r="Q12" s="8"/>
    </row>
    <row r="14" spans="11:17" x14ac:dyDescent="0.3">
      <c r="K14" s="64"/>
      <c r="L14" s="62" t="s">
        <v>37</v>
      </c>
      <c r="M14" s="62"/>
      <c r="N14" s="62"/>
      <c r="O14" s="62"/>
      <c r="P14" s="62"/>
      <c r="Q14" s="9"/>
    </row>
    <row r="15" spans="11:17" x14ac:dyDescent="0.3">
      <c r="K15" s="64"/>
      <c r="L15" s="44">
        <v>1800</v>
      </c>
      <c r="M15" s="44">
        <v>2400</v>
      </c>
      <c r="N15" s="44">
        <v>2800</v>
      </c>
      <c r="O15" s="44">
        <v>3200</v>
      </c>
      <c r="P15" s="44">
        <v>3600</v>
      </c>
    </row>
    <row r="16" spans="11:17" x14ac:dyDescent="0.3">
      <c r="K16" s="45"/>
      <c r="L16" s="46" t="s">
        <v>56</v>
      </c>
      <c r="M16" s="46" t="s">
        <v>56</v>
      </c>
      <c r="N16" s="46" t="s">
        <v>56</v>
      </c>
      <c r="O16" s="46" t="s">
        <v>56</v>
      </c>
      <c r="P16" s="46" t="s">
        <v>56</v>
      </c>
    </row>
    <row r="17" spans="2:17" ht="37.5" x14ac:dyDescent="0.3">
      <c r="K17" s="37" t="s">
        <v>53</v>
      </c>
      <c r="L17" s="38">
        <v>50</v>
      </c>
      <c r="M17" s="38">
        <f>$L17*(M15/$L15)</f>
        <v>66.666666666666657</v>
      </c>
      <c r="N17" s="38">
        <f t="shared" ref="N17:P17" si="3">$L17*(N15/$L15)</f>
        <v>77.777777777777786</v>
      </c>
      <c r="O17" s="38">
        <f t="shared" si="3"/>
        <v>88.888888888888886</v>
      </c>
      <c r="P17" s="38">
        <f t="shared" si="3"/>
        <v>100</v>
      </c>
    </row>
    <row r="18" spans="2:17" x14ac:dyDescent="0.3">
      <c r="K18" s="50" t="s">
        <v>52</v>
      </c>
      <c r="L18" s="51"/>
      <c r="M18" s="51"/>
      <c r="N18" s="51"/>
      <c r="O18" s="51"/>
      <c r="P18" s="52"/>
    </row>
    <row r="19" spans="2:17" x14ac:dyDescent="0.3">
      <c r="I19" s="1" t="s">
        <v>50</v>
      </c>
      <c r="K19" s="42" t="s">
        <v>51</v>
      </c>
      <c r="L19" s="43" t="s">
        <v>49</v>
      </c>
      <c r="M19" s="43" t="s">
        <v>54</v>
      </c>
      <c r="N19" s="43" t="s">
        <v>33</v>
      </c>
      <c r="O19" s="43" t="s">
        <v>34</v>
      </c>
      <c r="P19" s="43" t="s">
        <v>35</v>
      </c>
    </row>
    <row r="20" spans="2:17" x14ac:dyDescent="0.3">
      <c r="K20" s="40">
        <f>L15</f>
        <v>1800</v>
      </c>
      <c r="L20" s="41">
        <f>L17*9</f>
        <v>450</v>
      </c>
      <c r="M20" s="22">
        <f>($L17/3*E30%)+($L17/3*2)*E31%</f>
        <v>10.166666666666668</v>
      </c>
      <c r="N20" s="22">
        <f>($L17/3*F30%)+($L17/3*2)*F31%</f>
        <v>7.4166666666666679</v>
      </c>
      <c r="O20" s="22">
        <f>($L17/3*G30%)+($L17/3*2)*G31%</f>
        <v>2.6083333333333334</v>
      </c>
      <c r="P20" s="49">
        <f>O20/N20</f>
        <v>0.3516853932584269</v>
      </c>
    </row>
    <row r="21" spans="2:17" x14ac:dyDescent="0.3">
      <c r="K21" s="40">
        <f>M15</f>
        <v>2400</v>
      </c>
      <c r="L21" s="41">
        <f>L$20*(K21/K$20)</f>
        <v>600</v>
      </c>
      <c r="M21" s="22">
        <f>M$20*($K$21/$K20)</f>
        <v>13.555555555555557</v>
      </c>
      <c r="N21" s="22">
        <f>N$20*($K$21/$K$20)</f>
        <v>9.8888888888888893</v>
      </c>
      <c r="O21" s="22">
        <f>O$20*($K$21/$K$20)</f>
        <v>3.4777777777777779</v>
      </c>
      <c r="P21" s="49"/>
    </row>
    <row r="22" spans="2:17" x14ac:dyDescent="0.3">
      <c r="K22" s="40">
        <f>N15</f>
        <v>2800</v>
      </c>
      <c r="L22" s="41">
        <f>L$20*(K22/K$20)</f>
        <v>700</v>
      </c>
      <c r="M22" s="22">
        <f>M21*($K22/$K21)</f>
        <v>15.814814814814818</v>
      </c>
      <c r="N22" s="22">
        <f>N21*($K22/$K21)</f>
        <v>11.537037037037038</v>
      </c>
      <c r="O22" s="22">
        <f>O21*($K22/$K21)</f>
        <v>4.0574074074074078</v>
      </c>
      <c r="P22" s="49"/>
    </row>
    <row r="23" spans="2:17" x14ac:dyDescent="0.3">
      <c r="K23" s="40">
        <f>O15</f>
        <v>3200</v>
      </c>
      <c r="L23" s="41">
        <f>L$20*(K23/K$20)</f>
        <v>800</v>
      </c>
      <c r="M23" s="22">
        <f t="shared" ref="M23:M24" si="4">M22*(K23/K22)</f>
        <v>18.074074074074076</v>
      </c>
      <c r="N23" s="22">
        <f>N22*($K23/$K22)</f>
        <v>13.185185185185185</v>
      </c>
      <c r="O23" s="22">
        <f>O22*($K23/$K22)</f>
        <v>4.6370370370370368</v>
      </c>
      <c r="P23" s="49"/>
      <c r="Q23" s="39"/>
    </row>
    <row r="24" spans="2:17" x14ac:dyDescent="0.3">
      <c r="K24" s="40">
        <f>P15</f>
        <v>3600</v>
      </c>
      <c r="L24" s="41">
        <f>L$20*(K24/K$20)</f>
        <v>900</v>
      </c>
      <c r="M24" s="22">
        <f t="shared" si="4"/>
        <v>20.333333333333336</v>
      </c>
      <c r="N24" s="22">
        <f>N23*($K24/$K23)</f>
        <v>14.833333333333334</v>
      </c>
      <c r="O24" s="22">
        <f>O23*($K24/$K23)</f>
        <v>5.2166666666666668</v>
      </c>
      <c r="P24" s="49"/>
      <c r="Q24" s="39"/>
    </row>
    <row r="25" spans="2:17" x14ac:dyDescent="0.3">
      <c r="K25" s="3" t="s">
        <v>55</v>
      </c>
      <c r="L25" s="7"/>
      <c r="M25" s="7">
        <v>11.200000000000001</v>
      </c>
      <c r="N25" s="7">
        <v>8</v>
      </c>
      <c r="O25" s="7">
        <v>2.4</v>
      </c>
      <c r="P25" s="13"/>
      <c r="Q25" s="39"/>
    </row>
    <row r="26" spans="2:17" x14ac:dyDescent="0.3">
      <c r="K26" s="11"/>
      <c r="L26" s="14"/>
      <c r="M26" s="14"/>
      <c r="N26" s="14"/>
      <c r="O26" s="14"/>
      <c r="P26" s="14"/>
      <c r="Q26" s="14"/>
    </row>
    <row r="28" spans="2:17" x14ac:dyDescent="0.3">
      <c r="C28" s="53" t="s">
        <v>17</v>
      </c>
      <c r="D28" s="54"/>
      <c r="E28" s="54"/>
      <c r="F28" s="54"/>
      <c r="G28" s="54"/>
      <c r="H28" s="55"/>
      <c r="I28" s="9"/>
    </row>
    <row r="29" spans="2:17" ht="79.5" customHeight="1" x14ac:dyDescent="0.3">
      <c r="B29" s="36" t="s">
        <v>43</v>
      </c>
      <c r="C29" s="15" t="str">
        <f>K5</f>
        <v>Acides gras saturés</v>
      </c>
      <c r="D29" s="15" t="s">
        <v>46</v>
      </c>
      <c r="E29" s="15" t="s">
        <v>40</v>
      </c>
      <c r="F29" s="15" t="s">
        <v>47</v>
      </c>
      <c r="G29" s="15" t="s">
        <v>48</v>
      </c>
      <c r="H29" s="15" t="str">
        <f>K11</f>
        <v>EPA + DHA</v>
      </c>
      <c r="I29" s="16"/>
      <c r="J29" s="1" t="s">
        <v>29</v>
      </c>
    </row>
    <row r="30" spans="2:17" x14ac:dyDescent="0.3">
      <c r="B30" s="5" t="s">
        <v>6</v>
      </c>
      <c r="C30" s="17">
        <v>15</v>
      </c>
      <c r="D30" s="17">
        <v>73</v>
      </c>
      <c r="E30" s="17">
        <v>7</v>
      </c>
      <c r="F30" s="17">
        <v>6.5</v>
      </c>
      <c r="G30" s="18">
        <v>0.65</v>
      </c>
      <c r="H30" s="19">
        <v>0.02</v>
      </c>
      <c r="I30" s="20"/>
      <c r="J30" s="12">
        <f>G30/F30</f>
        <v>0.1</v>
      </c>
    </row>
    <row r="31" spans="2:17" x14ac:dyDescent="0.3">
      <c r="B31" s="5" t="s">
        <v>12</v>
      </c>
      <c r="C31" s="5">
        <v>7</v>
      </c>
      <c r="D31" s="5">
        <v>60</v>
      </c>
      <c r="E31" s="5">
        <v>27</v>
      </c>
      <c r="F31" s="5">
        <v>19</v>
      </c>
      <c r="G31" s="21">
        <v>7.5</v>
      </c>
      <c r="H31" s="22">
        <v>0</v>
      </c>
      <c r="I31" s="23"/>
      <c r="J31" s="12">
        <f t="shared" ref="J31:J42" si="5">G31/F31</f>
        <v>0.39473684210526316</v>
      </c>
    </row>
    <row r="32" spans="2:17" x14ac:dyDescent="0.3">
      <c r="B32" s="5" t="s">
        <v>13</v>
      </c>
      <c r="C32" s="5">
        <v>11</v>
      </c>
      <c r="D32" s="5">
        <v>28</v>
      </c>
      <c r="E32" s="5">
        <v>56</v>
      </c>
      <c r="F32" s="5">
        <v>56</v>
      </c>
      <c r="G32" s="21">
        <v>0.05</v>
      </c>
      <c r="H32" s="22">
        <v>0</v>
      </c>
      <c r="I32" s="23"/>
      <c r="J32" s="12">
        <f t="shared" si="5"/>
        <v>8.9285714285714294E-4</v>
      </c>
    </row>
    <row r="33" spans="2:10" x14ac:dyDescent="0.3">
      <c r="B33" s="5" t="s">
        <v>14</v>
      </c>
      <c r="C33" s="5">
        <v>10</v>
      </c>
      <c r="D33" s="5">
        <v>17</v>
      </c>
      <c r="E33" s="5">
        <v>70</v>
      </c>
      <c r="F33" s="5">
        <v>56</v>
      </c>
      <c r="G33" s="21">
        <v>12</v>
      </c>
      <c r="H33" s="22">
        <v>0</v>
      </c>
      <c r="I33" s="23"/>
      <c r="J33" s="12">
        <f t="shared" si="5"/>
        <v>0.21428571428571427</v>
      </c>
    </row>
    <row r="34" spans="2:10" x14ac:dyDescent="0.3">
      <c r="B34" s="5" t="s">
        <v>15</v>
      </c>
      <c r="C34" s="5">
        <v>16</v>
      </c>
      <c r="D34" s="5">
        <v>64</v>
      </c>
      <c r="E34" s="5">
        <v>15</v>
      </c>
      <c r="F34" s="5">
        <v>15</v>
      </c>
      <c r="G34" s="21">
        <v>0.2</v>
      </c>
      <c r="H34" s="22">
        <v>0.06</v>
      </c>
      <c r="I34" s="23"/>
      <c r="J34" s="12">
        <f t="shared" si="5"/>
        <v>1.3333333333333334E-2</v>
      </c>
    </row>
    <row r="35" spans="2:10" x14ac:dyDescent="0.3">
      <c r="B35" s="5" t="s">
        <v>16</v>
      </c>
      <c r="C35" s="5">
        <v>22</v>
      </c>
      <c r="D35" s="5">
        <v>46</v>
      </c>
      <c r="E35" s="5">
        <v>24</v>
      </c>
      <c r="F35" s="5">
        <v>3</v>
      </c>
      <c r="G35" s="21">
        <v>7.8</v>
      </c>
      <c r="H35" s="22">
        <v>12</v>
      </c>
      <c r="I35" s="23"/>
      <c r="J35" s="12">
        <f t="shared" si="5"/>
        <v>2.6</v>
      </c>
    </row>
    <row r="36" spans="2:10" x14ac:dyDescent="0.3">
      <c r="B36" s="5" t="s">
        <v>41</v>
      </c>
      <c r="C36" s="5">
        <v>9</v>
      </c>
      <c r="D36" s="5">
        <v>17</v>
      </c>
      <c r="E36" s="5">
        <v>9</v>
      </c>
      <c r="F36" s="5">
        <v>6</v>
      </c>
      <c r="G36" s="21">
        <v>3</v>
      </c>
      <c r="H36" s="22">
        <v>0.2</v>
      </c>
      <c r="I36" s="23"/>
      <c r="J36" s="12">
        <f t="shared" si="5"/>
        <v>0.5</v>
      </c>
    </row>
    <row r="37" spans="2:10" x14ac:dyDescent="0.3">
      <c r="B37" s="5" t="s">
        <v>10</v>
      </c>
      <c r="C37" s="5">
        <v>55</v>
      </c>
      <c r="D37" s="5">
        <v>21</v>
      </c>
      <c r="E37" s="5">
        <v>3</v>
      </c>
      <c r="F37" s="5">
        <v>2</v>
      </c>
      <c r="G37" s="21">
        <v>0.5</v>
      </c>
      <c r="H37" s="22">
        <v>0</v>
      </c>
      <c r="I37" s="23"/>
      <c r="J37" s="12">
        <f t="shared" si="5"/>
        <v>0.25</v>
      </c>
    </row>
    <row r="38" spans="2:10" x14ac:dyDescent="0.3">
      <c r="B38" s="24" t="s">
        <v>18</v>
      </c>
      <c r="C38" s="24">
        <v>6</v>
      </c>
      <c r="D38" s="24">
        <v>14</v>
      </c>
      <c r="E38" s="24">
        <v>47</v>
      </c>
      <c r="F38" s="24">
        <v>36</v>
      </c>
      <c r="G38" s="25">
        <v>7.5</v>
      </c>
      <c r="H38" s="26">
        <v>0</v>
      </c>
      <c r="I38" s="27"/>
      <c r="J38" s="12">
        <f t="shared" si="5"/>
        <v>0.20833333333333334</v>
      </c>
    </row>
    <row r="39" spans="2:10" x14ac:dyDescent="0.3">
      <c r="B39" s="22" t="s">
        <v>19</v>
      </c>
      <c r="C39" s="24">
        <v>7</v>
      </c>
      <c r="D39" s="24">
        <v>40</v>
      </c>
      <c r="E39" s="24">
        <v>23</v>
      </c>
      <c r="F39" s="24">
        <v>22</v>
      </c>
      <c r="G39" s="25">
        <v>1</v>
      </c>
      <c r="H39" s="26">
        <v>0</v>
      </c>
      <c r="I39" s="27"/>
      <c r="J39" s="12">
        <f t="shared" si="5"/>
        <v>4.5454545454545456E-2</v>
      </c>
    </row>
    <row r="40" spans="2:10" x14ac:dyDescent="0.3">
      <c r="B40" s="24" t="s">
        <v>20</v>
      </c>
      <c r="C40" s="24">
        <v>16</v>
      </c>
      <c r="D40" s="24">
        <v>22</v>
      </c>
      <c r="E40" s="24">
        <v>25</v>
      </c>
      <c r="F40" s="24">
        <v>25</v>
      </c>
      <c r="G40" s="25">
        <v>0.06</v>
      </c>
      <c r="H40" s="26">
        <v>0</v>
      </c>
      <c r="I40" s="27"/>
      <c r="J40" s="12">
        <f t="shared" si="5"/>
        <v>2.3999999999999998E-3</v>
      </c>
    </row>
    <row r="41" spans="2:10" x14ac:dyDescent="0.3">
      <c r="B41" s="24" t="s">
        <v>21</v>
      </c>
      <c r="C41" s="5">
        <v>9</v>
      </c>
      <c r="D41" s="5">
        <v>29</v>
      </c>
      <c r="E41" s="5">
        <v>9</v>
      </c>
      <c r="F41" s="5">
        <v>9</v>
      </c>
      <c r="G41" s="25">
        <v>0.1</v>
      </c>
      <c r="H41" s="26">
        <v>0</v>
      </c>
      <c r="I41" s="27"/>
      <c r="J41" s="12">
        <f t="shared" si="5"/>
        <v>1.1111111111111112E-2</v>
      </c>
    </row>
    <row r="42" spans="2:10" x14ac:dyDescent="0.3">
      <c r="B42" s="24" t="s">
        <v>27</v>
      </c>
      <c r="C42" s="5">
        <v>20</v>
      </c>
      <c r="D42" s="5">
        <v>7</v>
      </c>
      <c r="E42" s="5">
        <v>0.5</v>
      </c>
      <c r="F42" s="5">
        <v>0.35</v>
      </c>
      <c r="G42" s="25">
        <v>0.1</v>
      </c>
      <c r="H42" s="5">
        <v>0</v>
      </c>
      <c r="I42" s="11"/>
      <c r="J42" s="12">
        <f t="shared" si="5"/>
        <v>0.28571428571428575</v>
      </c>
    </row>
    <row r="43" spans="2:10" x14ac:dyDescent="0.3">
      <c r="B43" s="24" t="s">
        <v>28</v>
      </c>
      <c r="C43" s="5">
        <v>17</v>
      </c>
      <c r="D43" s="5">
        <v>7</v>
      </c>
      <c r="E43" s="5">
        <v>0.8</v>
      </c>
      <c r="F43" s="3"/>
      <c r="G43" s="28"/>
      <c r="H43" s="3"/>
      <c r="I43" s="10"/>
    </row>
    <row r="44" spans="2:10" x14ac:dyDescent="0.3">
      <c r="B44" s="24" t="s">
        <v>30</v>
      </c>
      <c r="C44" s="5">
        <v>7</v>
      </c>
      <c r="D44" s="5">
        <v>33</v>
      </c>
      <c r="E44" s="5">
        <v>5</v>
      </c>
      <c r="F44" s="5">
        <v>5</v>
      </c>
      <c r="G44" s="25">
        <v>0.4</v>
      </c>
      <c r="H44" s="5">
        <v>0</v>
      </c>
      <c r="I44" s="11"/>
    </row>
    <row r="45" spans="2:10" x14ac:dyDescent="0.3">
      <c r="B45" s="24" t="s">
        <v>32</v>
      </c>
      <c r="C45" s="24">
        <v>4</v>
      </c>
      <c r="D45" s="24">
        <v>33</v>
      </c>
      <c r="E45" s="24">
        <v>13</v>
      </c>
      <c r="F45" s="24">
        <v>13</v>
      </c>
      <c r="G45" s="25">
        <v>0</v>
      </c>
      <c r="H45" s="24">
        <v>0</v>
      </c>
      <c r="I45" s="29"/>
    </row>
    <row r="46" spans="2:10" x14ac:dyDescent="0.3">
      <c r="B46" s="24" t="s">
        <v>31</v>
      </c>
      <c r="C46" s="5">
        <f>(C44+C41+C39+C38+C45)/5</f>
        <v>6.6</v>
      </c>
      <c r="D46" s="5">
        <f t="shared" ref="D46:H46" si="6">(D44+D41+D39+D38+D45)/5</f>
        <v>29.8</v>
      </c>
      <c r="E46" s="5">
        <f t="shared" si="6"/>
        <v>19.399999999999999</v>
      </c>
      <c r="F46" s="5">
        <f t="shared" si="6"/>
        <v>17</v>
      </c>
      <c r="G46" s="25">
        <f t="shared" si="6"/>
        <v>1.8</v>
      </c>
      <c r="H46" s="5">
        <f t="shared" si="6"/>
        <v>0</v>
      </c>
      <c r="I46" s="11"/>
      <c r="J46" s="12">
        <f t="shared" ref="J46" si="7">G46/F46</f>
        <v>0.10588235294117647</v>
      </c>
    </row>
    <row r="47" spans="2:10" x14ac:dyDescent="0.3">
      <c r="B47" s="56" t="s">
        <v>45</v>
      </c>
      <c r="C47" s="57"/>
      <c r="D47" s="57"/>
      <c r="E47" s="57"/>
      <c r="F47" s="57"/>
      <c r="G47" s="57"/>
      <c r="H47" s="58"/>
      <c r="I47" s="11"/>
      <c r="J47" s="12"/>
    </row>
    <row r="48" spans="2:10" x14ac:dyDescent="0.3">
      <c r="B48" s="29"/>
      <c r="C48" s="11"/>
      <c r="D48" s="11"/>
      <c r="E48" s="11"/>
      <c r="F48" s="11"/>
      <c r="G48" s="11"/>
      <c r="H48" s="11"/>
      <c r="I48" s="11"/>
      <c r="J48" s="12"/>
    </row>
    <row r="49" spans="1:10" x14ac:dyDescent="0.3">
      <c r="A49" s="1">
        <v>1</v>
      </c>
      <c r="B49" s="29" t="s">
        <v>7</v>
      </c>
      <c r="C49" s="1">
        <f t="shared" ref="C49:H49" si="8">C30*$A49</f>
        <v>15</v>
      </c>
      <c r="D49" s="1">
        <f t="shared" si="8"/>
        <v>73</v>
      </c>
      <c r="E49" s="1">
        <f t="shared" si="8"/>
        <v>7</v>
      </c>
      <c r="F49" s="1">
        <f t="shared" si="8"/>
        <v>6.5</v>
      </c>
      <c r="G49" s="1">
        <f t="shared" si="8"/>
        <v>0.65</v>
      </c>
      <c r="H49" s="1">
        <f t="shared" si="8"/>
        <v>0.02</v>
      </c>
      <c r="J49" s="12">
        <f>G49/F49</f>
        <v>0.1</v>
      </c>
    </row>
    <row r="50" spans="1:10" x14ac:dyDescent="0.3">
      <c r="A50" s="1">
        <v>2</v>
      </c>
      <c r="B50" s="29" t="s">
        <v>8</v>
      </c>
      <c r="C50" s="1">
        <f>C31*$A50</f>
        <v>14</v>
      </c>
      <c r="D50" s="1">
        <f t="shared" ref="D50:H50" si="9">D31*$A50</f>
        <v>120</v>
      </c>
      <c r="E50" s="1">
        <f t="shared" si="9"/>
        <v>54</v>
      </c>
      <c r="F50" s="1">
        <f t="shared" si="9"/>
        <v>38</v>
      </c>
      <c r="G50" s="1">
        <f t="shared" si="9"/>
        <v>15</v>
      </c>
      <c r="H50" s="1">
        <f t="shared" si="9"/>
        <v>0</v>
      </c>
      <c r="J50" s="12">
        <f t="shared" ref="J50:J51" si="10">G50/F50</f>
        <v>0.39473684210526316</v>
      </c>
    </row>
    <row r="51" spans="1:10" x14ac:dyDescent="0.3">
      <c r="B51" s="30" t="s">
        <v>22</v>
      </c>
      <c r="C51" s="31">
        <f>C50+C49</f>
        <v>29</v>
      </c>
      <c r="D51" s="31">
        <f t="shared" ref="D51:H51" si="11">D50+D49</f>
        <v>193</v>
      </c>
      <c r="E51" s="31">
        <f t="shared" si="11"/>
        <v>61</v>
      </c>
      <c r="F51" s="31">
        <f t="shared" si="11"/>
        <v>44.5</v>
      </c>
      <c r="G51" s="31">
        <f t="shared" si="11"/>
        <v>15.65</v>
      </c>
      <c r="H51" s="31">
        <f t="shared" si="11"/>
        <v>0.02</v>
      </c>
      <c r="I51" s="31"/>
      <c r="J51" s="12">
        <f t="shared" si="10"/>
        <v>0.35168539325842696</v>
      </c>
    </row>
    <row r="52" spans="1:10" x14ac:dyDescent="0.3">
      <c r="B52" s="30" t="s">
        <v>36</v>
      </c>
      <c r="C52" s="32">
        <f>C51/3*2</f>
        <v>19.333333333333332</v>
      </c>
      <c r="D52" s="32">
        <f t="shared" ref="D52:H52" si="12">D51/3*2</f>
        <v>128.66666666666666</v>
      </c>
      <c r="E52" s="32">
        <f t="shared" si="12"/>
        <v>40.666666666666664</v>
      </c>
      <c r="F52" s="32">
        <f t="shared" si="12"/>
        <v>29.666666666666668</v>
      </c>
      <c r="G52" s="32">
        <f t="shared" si="12"/>
        <v>10.433333333333334</v>
      </c>
      <c r="H52" s="32">
        <f t="shared" si="12"/>
        <v>1.3333333333333334E-2</v>
      </c>
      <c r="I52" s="32"/>
      <c r="J52" s="12"/>
    </row>
    <row r="53" spans="1:10" x14ac:dyDescent="0.3">
      <c r="B53" s="30" t="s">
        <v>23</v>
      </c>
      <c r="C53" s="33">
        <f>L5</f>
        <v>22</v>
      </c>
      <c r="D53" s="33">
        <f>L6</f>
        <v>34</v>
      </c>
      <c r="E53" s="33">
        <f>L9+L10+L11</f>
        <v>11.200000000000001</v>
      </c>
      <c r="F53" s="33">
        <f>L9</f>
        <v>8</v>
      </c>
      <c r="G53" s="34">
        <f>L10</f>
        <v>2.4</v>
      </c>
      <c r="H53" s="33">
        <f>L11</f>
        <v>0.8</v>
      </c>
      <c r="I53" s="33"/>
      <c r="J53" s="1" t="s">
        <v>25</v>
      </c>
    </row>
    <row r="54" spans="1:10" x14ac:dyDescent="0.3">
      <c r="B54" s="29" t="s">
        <v>24</v>
      </c>
      <c r="C54" s="12">
        <f>C51/C53</f>
        <v>1.3181818181818181</v>
      </c>
      <c r="D54" s="12">
        <f t="shared" ref="D54:H54" si="13">D51/D53</f>
        <v>5.6764705882352944</v>
      </c>
      <c r="E54" s="12">
        <f t="shared" si="13"/>
        <v>5.4464285714285712</v>
      </c>
      <c r="F54" s="12">
        <f t="shared" si="13"/>
        <v>5.5625</v>
      </c>
      <c r="G54" s="12">
        <f t="shared" si="13"/>
        <v>6.5208333333333339</v>
      </c>
      <c r="H54" s="12">
        <f t="shared" si="13"/>
        <v>2.4999999999999998E-2</v>
      </c>
      <c r="I54" s="12"/>
      <c r="J54" s="12">
        <f>G53/F53</f>
        <v>0.3</v>
      </c>
    </row>
    <row r="55" spans="1:10" s="12" customFormat="1" x14ac:dyDescent="0.3">
      <c r="A55" s="12">
        <v>0.2</v>
      </c>
      <c r="B55" s="27" t="s">
        <v>26</v>
      </c>
      <c r="C55" s="12">
        <f>C51*$A55</f>
        <v>5.8000000000000007</v>
      </c>
      <c r="D55" s="12">
        <f t="shared" ref="D55:H55" si="14">D51*$A55</f>
        <v>38.6</v>
      </c>
      <c r="E55" s="12">
        <f t="shared" si="14"/>
        <v>12.200000000000001</v>
      </c>
      <c r="F55" s="12">
        <f t="shared" si="14"/>
        <v>8.9</v>
      </c>
      <c r="G55" s="12">
        <f t="shared" si="14"/>
        <v>3.1300000000000003</v>
      </c>
      <c r="H55" s="12">
        <f t="shared" si="14"/>
        <v>4.0000000000000001E-3</v>
      </c>
      <c r="J55" s="12">
        <f>G55/F55</f>
        <v>0.35168539325842701</v>
      </c>
    </row>
    <row r="56" spans="1:10" x14ac:dyDescent="0.3">
      <c r="A56" s="1">
        <f>300*A55</f>
        <v>60</v>
      </c>
    </row>
    <row r="63" spans="1:10" x14ac:dyDescent="0.3">
      <c r="B63" s="1" t="s">
        <v>9</v>
      </c>
    </row>
    <row r="64" spans="1:10" x14ac:dyDescent="0.3">
      <c r="B64" s="12">
        <v>0.25</v>
      </c>
    </row>
  </sheetData>
  <mergeCells count="15">
    <mergeCell ref="K2:P2"/>
    <mergeCell ref="L6:L7"/>
    <mergeCell ref="M6:M7"/>
    <mergeCell ref="N6:N7"/>
    <mergeCell ref="O6:O7"/>
    <mergeCell ref="P6:P7"/>
    <mergeCell ref="L3:P3"/>
    <mergeCell ref="K3:K4"/>
    <mergeCell ref="Q6:Q7"/>
    <mergeCell ref="P20:P24"/>
    <mergeCell ref="K18:P18"/>
    <mergeCell ref="C28:H28"/>
    <mergeCell ref="B47:H47"/>
    <mergeCell ref="L14:P14"/>
    <mergeCell ref="K14:K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2021-03-04T12:53:50Z</dcterms:modified>
</cp:coreProperties>
</file>